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visibility="veryHidden" xWindow="45" yWindow="45" windowWidth="15435" windowHeight="4485"/>
  </bookViews>
  <sheets>
    <sheet name="Sheet1" sheetId="1" r:id="rId1"/>
  </sheets>
  <calcPr calcId="145621" concurrentCalc="0"/>
  <oleSize ref="A1:S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<sst xmlns="http://schemas.openxmlformats.org/spreadsheetml/2006/main" count="39" uniqueCount="36">
  <si>
    <t>2Y</t>
    <phoneticPr fontId="1" type="noConversion"/>
  </si>
  <si>
    <t>长杆测试|得分</t>
    <phoneticPr fontId="1" type="noConversion"/>
  </si>
  <si>
    <t>命中</t>
    <phoneticPr fontId="1" type="noConversion"/>
  </si>
  <si>
    <t>1Y</t>
    <phoneticPr fontId="1" type="noConversion"/>
  </si>
  <si>
    <t>3Y</t>
    <phoneticPr fontId="1" type="noConversion"/>
  </si>
  <si>
    <t>4Y</t>
    <phoneticPr fontId="1" type="noConversion"/>
  </si>
  <si>
    <t>5Y</t>
    <phoneticPr fontId="1" type="noConversion"/>
  </si>
  <si>
    <t>6Y</t>
    <phoneticPr fontId="1" type="noConversion"/>
  </si>
  <si>
    <t>7Y</t>
    <phoneticPr fontId="1" type="noConversion"/>
  </si>
  <si>
    <t>8Y</t>
    <phoneticPr fontId="1" type="noConversion"/>
  </si>
  <si>
    <t>9Y</t>
    <phoneticPr fontId="1" type="noConversion"/>
  </si>
  <si>
    <t>10Y</t>
    <phoneticPr fontId="1" type="noConversion"/>
  </si>
  <si>
    <t>151-200Y</t>
    <phoneticPr fontId="1" type="noConversion"/>
  </si>
  <si>
    <t>50-60Y</t>
    <phoneticPr fontId="1" type="noConversion"/>
  </si>
  <si>
    <t>111-150Y</t>
    <phoneticPr fontId="1" type="noConversion"/>
  </si>
  <si>
    <t>61-70Y</t>
    <phoneticPr fontId="1" type="noConversion"/>
  </si>
  <si>
    <t>71-80Y</t>
    <phoneticPr fontId="1" type="noConversion"/>
  </si>
  <si>
    <t>81-90Y</t>
    <phoneticPr fontId="1" type="noConversion"/>
  </si>
  <si>
    <t>91-100Y</t>
    <phoneticPr fontId="1" type="noConversion"/>
  </si>
  <si>
    <t>101-110Y</t>
    <phoneticPr fontId="1" type="noConversion"/>
  </si>
  <si>
    <t>201-250Y</t>
    <phoneticPr fontId="1" type="noConversion"/>
  </si>
  <si>
    <t>&gt;250Y</t>
    <phoneticPr fontId="1" type="noConversion"/>
  </si>
  <si>
    <t>各年龄组测试科目</t>
    <phoneticPr fontId="1" type="noConversion"/>
  </si>
  <si>
    <t>E组</t>
    <phoneticPr fontId="1" type="noConversion"/>
  </si>
  <si>
    <t>Ｄ组</t>
    <phoneticPr fontId="1" type="noConversion"/>
  </si>
  <si>
    <t>C组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</si>
  <si>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</si>
  <si>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</si>
  <si>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</si>
  <si>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</si>
  <si>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</si>
  <si>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6°</t>
  </si>
  <si>
    <t>Tan</t>
    <phoneticPr fontId="1" type="noConversion"/>
  </si>
  <si>
    <t>3°</t>
  </si>
  <si>
    <t>4°</t>
  </si>
  <si>
    <t>5°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</si>
</sst>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2"/>
      <charset val="134"/>
      <scheme val="minor"/>
    </font>
    <font>
      <u/>
      <sz val="11"/>
      <color theme="1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i/>
      <sz val="10"/>
      <color theme="1"/>
      <name val="宋体"/>
      <family val="3"/>
      <charset val="134"/>
      <scheme val="minor"/>
    </font>
    <font>
      <b/>
      <i/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</cellXfs>
  <cellStyles count="6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zoomScale="146" workbookViewId="0">
      <selection activeCell="P9" sqref="P9"/>
    </sheetView>
  </sheetViews>
  <sheetFormatPr defaultColWidth="8.875" defaultRowHeight="12" x14ac:dyDescent="0.15"/>
  <cols>
    <col min="1" max="1" width="4" style="4" bestFit="1" customWidth="1"/>
    <col min="2" max="2" width="4.75" style="4" bestFit="1" customWidth="1"/>
    <col min="3" max="3" width="4" style="4" bestFit="1" customWidth="1"/>
    <col min="4" max="4" width="12.375" style="4" bestFit="1" customWidth="1"/>
    <col min="5" max="5" width="5" style="4" bestFit="1" customWidth="1"/>
    <col min="6" max="6" width="4.125" style="4" bestFit="1" customWidth="1"/>
    <col min="7" max="9" width="3.25" style="4" bestFit="1" customWidth="1"/>
    <col min="10" max="12" width="4" style="4" bestFit="1" customWidth="1"/>
    <col min="13" max="14" width="3.25" style="4" bestFit="1" customWidth="1"/>
    <col min="15" max="15" width="4.125" style="4" bestFit="1" customWidth="1"/>
    <col min="16" max="19" width="4" style="4" bestFit="1" customWidth="1"/>
    <col min="20" max="22" width="4.375" style="4" bestFit="1" customWidth="1"/>
    <col min="23" max="23" width="5.375" style="4" bestFit="1" customWidth="1"/>
    <col min="24" max="16384" width="8.875" style="4"/>
  </cols>
  <sheetData>
    <row r="1" spans="1:19" s="4" customFormat="1" x14ac:dyDescent="0.15">
      <c r="A1" s="1" t="s">
        <v>22</v>
      </c>
      <c r="B1" s="2"/>
      <c r="C1" s="3"/>
      <c r="D1" s="4" t="s">
        <v>1</v>
      </c>
      <c r="E1" s="4" t="s">
        <v>2</v>
      </c>
      <c r="F1" s="4" t="s">
        <v>3</v>
      </c>
      <c r="G1" s="4" t="s">
        <v>0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33</v>
      </c>
      <c r="Q1" s="4" t="s">
        <v>34</v>
      </c>
      <c r="R1" s="4" t="s">
        <v>35</v>
      </c>
      <c r="S1" s="4" t="s">
        <v>31</v>
      </c>
    </row>
    <row r="2" spans="1:19" s="4" customFormat="1" x14ac:dyDescent="0.15">
      <c r="A2" s="5" t="s">
        <v>23</v>
      </c>
      <c r="B2" s="5" t="s">
        <v>24</v>
      </c>
      <c r="C2" s="5" t="s">
        <v>25</v>
      </c>
      <c r="D2" s="4" t="s">
        <v>13</v>
      </c>
      <c r="E2" s="4">
        <v>10</v>
      </c>
      <c r="F2" s="4">
        <v>5</v>
      </c>
      <c r="G2" s="4">
        <v>4</v>
      </c>
      <c r="H2" s="4">
        <v>3</v>
      </c>
      <c r="I2" s="4">
        <v>2</v>
      </c>
      <c r="J2" s="4">
        <v>1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</row>
    <row r="3" spans="1:19" s="4" customFormat="1" x14ac:dyDescent="0.15">
      <c r="A3" s="6"/>
      <c r="B3" s="6"/>
      <c r="C3" s="6"/>
      <c r="D3" s="4" t="s">
        <v>15</v>
      </c>
      <c r="E3" s="4">
        <v>12</v>
      </c>
      <c r="F3" s="4">
        <v>6</v>
      </c>
      <c r="G3" s="4">
        <v>5</v>
      </c>
      <c r="H3" s="4">
        <v>4</v>
      </c>
      <c r="I3" s="4">
        <v>3</v>
      </c>
      <c r="J3" s="4">
        <v>2</v>
      </c>
      <c r="K3" s="4">
        <v>1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</row>
    <row r="4" spans="1:19" s="4" customFormat="1" x14ac:dyDescent="0.15">
      <c r="A4" s="6"/>
      <c r="B4" s="6"/>
      <c r="C4" s="6"/>
      <c r="D4" s="4" t="s">
        <v>16</v>
      </c>
      <c r="E4" s="4">
        <v>14</v>
      </c>
      <c r="F4" s="4">
        <v>7</v>
      </c>
      <c r="G4" s="4">
        <v>6</v>
      </c>
      <c r="H4" s="4">
        <v>5</v>
      </c>
      <c r="I4" s="4">
        <v>4</v>
      </c>
      <c r="J4" s="4">
        <v>3</v>
      </c>
      <c r="K4" s="4">
        <v>2</v>
      </c>
      <c r="L4" s="4">
        <v>1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</row>
    <row r="5" spans="1:19" s="4" customFormat="1" x14ac:dyDescent="0.15">
      <c r="A5" s="6"/>
      <c r="B5" s="6"/>
      <c r="C5" s="6"/>
      <c r="D5" s="4" t="s">
        <v>17</v>
      </c>
      <c r="E5" s="4">
        <v>16</v>
      </c>
      <c r="F5" s="4">
        <v>8</v>
      </c>
      <c r="G5" s="4">
        <v>7</v>
      </c>
      <c r="H5" s="4">
        <v>6</v>
      </c>
      <c r="I5" s="4">
        <v>5</v>
      </c>
      <c r="J5" s="4">
        <v>4</v>
      </c>
      <c r="K5" s="4">
        <v>3</v>
      </c>
      <c r="L5" s="4">
        <v>2</v>
      </c>
      <c r="M5" s="4">
        <v>1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</row>
    <row r="6" spans="1:19" s="4" customFormat="1" x14ac:dyDescent="0.15">
      <c r="A6" s="7"/>
      <c r="B6" s="6"/>
      <c r="C6" s="6"/>
      <c r="D6" s="4" t="s">
        <v>18</v>
      </c>
      <c r="E6" s="4">
        <v>18</v>
      </c>
      <c r="F6" s="4">
        <v>9</v>
      </c>
      <c r="G6" s="4">
        <v>8</v>
      </c>
      <c r="H6" s="4">
        <v>7</v>
      </c>
      <c r="I6" s="4">
        <v>6</v>
      </c>
      <c r="J6" s="4">
        <v>5</v>
      </c>
      <c r="K6" s="4">
        <v>4</v>
      </c>
      <c r="L6" s="4">
        <v>3</v>
      </c>
      <c r="M6" s="4">
        <v>2</v>
      </c>
      <c r="N6" s="4">
        <v>1</v>
      </c>
      <c r="O6" s="4">
        <v>0</v>
      </c>
      <c r="P6" s="4">
        <v>0</v>
      </c>
      <c r="Q6" s="4">
        <v>0</v>
      </c>
      <c r="R6" s="4">
        <v>0</v>
      </c>
      <c r="S6" s="4">
        <v>0</v>
      </c>
    </row>
    <row r="7" spans="1:19" s="4" customFormat="1" x14ac:dyDescent="0.15">
      <c r="A7" s="4" t="s">
        <v>26</v>
      </c>
      <c r="B7" s="6"/>
      <c r="C7" s="6"/>
      <c r="D7" s="4" t="s">
        <v>19</v>
      </c>
      <c r="E7" s="4">
        <v>20</v>
      </c>
      <c r="F7" s="4">
        <v>10</v>
      </c>
      <c r="G7" s="4">
        <v>9</v>
      </c>
      <c r="H7" s="4">
        <v>8</v>
      </c>
      <c r="I7" s="4">
        <v>7</v>
      </c>
      <c r="J7" s="4">
        <v>6</v>
      </c>
      <c r="K7" s="4">
        <v>5</v>
      </c>
      <c r="L7" s="4">
        <v>4</v>
      </c>
      <c r="M7" s="4">
        <v>3</v>
      </c>
      <c r="N7" s="4">
        <v>2</v>
      </c>
      <c r="O7" s="4">
        <v>1</v>
      </c>
      <c r="P7" s="4">
        <v>0</v>
      </c>
      <c r="Q7" s="4">
        <v>0</v>
      </c>
      <c r="R7" s="4">
        <v>0</v>
      </c>
      <c r="S7" s="4">
        <v>0</v>
      </c>
    </row>
    <row r="8" spans="1:19" s="4" customFormat="1" x14ac:dyDescent="0.15">
      <c r="A8" s="4" t="s">
        <v>27</v>
      </c>
      <c r="B8" s="7"/>
      <c r="C8" s="6"/>
      <c r="D8" s="4" t="s">
        <v>14</v>
      </c>
      <c r="E8" s="4">
        <v>24</v>
      </c>
      <c r="F8" s="4">
        <v>12</v>
      </c>
      <c r="G8" s="4">
        <v>11</v>
      </c>
      <c r="H8" s="4">
        <v>10</v>
      </c>
      <c r="I8" s="4">
        <v>9</v>
      </c>
      <c r="J8" s="4">
        <v>8</v>
      </c>
      <c r="K8" s="4">
        <v>7</v>
      </c>
      <c r="L8" s="4">
        <v>6</v>
      </c>
      <c r="M8" s="4">
        <v>5</v>
      </c>
      <c r="N8" s="4">
        <v>4</v>
      </c>
      <c r="O8" s="4">
        <v>3</v>
      </c>
      <c r="P8" s="4">
        <v>0</v>
      </c>
      <c r="Q8" s="4">
        <v>2</v>
      </c>
      <c r="R8" s="4">
        <v>1</v>
      </c>
      <c r="S8" s="4">
        <v>0</v>
      </c>
    </row>
    <row r="9" spans="1:19" s="4" customFormat="1" x14ac:dyDescent="0.15">
      <c r="A9" s="4" t="s">
        <v>28</v>
      </c>
      <c r="B9" s="4" t="s">
        <v>26</v>
      </c>
      <c r="C9" s="6"/>
      <c r="D9" s="4" t="s">
        <v>12</v>
      </c>
      <c r="E9" s="4">
        <v>30</v>
      </c>
      <c r="F9" s="4">
        <v>15</v>
      </c>
      <c r="G9" s="4">
        <v>14</v>
      </c>
      <c r="H9" s="4">
        <v>13</v>
      </c>
      <c r="I9" s="4">
        <v>12</v>
      </c>
      <c r="J9" s="4">
        <v>11</v>
      </c>
      <c r="K9" s="4">
        <v>10</v>
      </c>
      <c r="L9" s="4">
        <v>9</v>
      </c>
      <c r="M9" s="4">
        <v>8</v>
      </c>
      <c r="N9" s="4">
        <v>7</v>
      </c>
      <c r="O9" s="4">
        <v>6</v>
      </c>
      <c r="P9" s="4">
        <v>5</v>
      </c>
      <c r="Q9" s="4">
        <v>4</v>
      </c>
      <c r="R9" s="4">
        <v>3</v>
      </c>
      <c r="S9" s="4">
        <v>2</v>
      </c>
    </row>
    <row r="10" spans="1:19" s="4" customFormat="1" x14ac:dyDescent="0.15">
      <c r="A10" s="4" t="s">
        <v>29</v>
      </c>
      <c r="B10" s="4" t="s">
        <v>30</v>
      </c>
      <c r="C10" s="6"/>
      <c r="D10" s="4" t="s">
        <v>20</v>
      </c>
      <c r="E10" s="4">
        <v>32</v>
      </c>
      <c r="F10" s="4">
        <v>16</v>
      </c>
      <c r="G10" s="4">
        <v>15</v>
      </c>
      <c r="H10" s="4">
        <v>14</v>
      </c>
      <c r="I10" s="4">
        <v>13</v>
      </c>
      <c r="J10" s="4">
        <v>12</v>
      </c>
      <c r="K10" s="4">
        <v>11</v>
      </c>
      <c r="L10" s="4">
        <v>10</v>
      </c>
      <c r="M10" s="4">
        <v>9</v>
      </c>
      <c r="N10" s="4">
        <v>8</v>
      </c>
      <c r="O10" s="4">
        <v>7</v>
      </c>
      <c r="P10" s="4">
        <v>6</v>
      </c>
      <c r="Q10" s="4">
        <v>5</v>
      </c>
      <c r="R10" s="4">
        <v>4</v>
      </c>
      <c r="S10" s="4">
        <v>3</v>
      </c>
    </row>
    <row r="11" spans="1:19" s="4" customFormat="1" x14ac:dyDescent="0.15">
      <c r="A11" s="4" t="s">
        <v>28</v>
      </c>
      <c r="B11" s="4" t="s">
        <v>26</v>
      </c>
      <c r="C11" s="7"/>
      <c r="D11" s="4" t="s">
        <v>21</v>
      </c>
      <c r="E11" s="4">
        <v>34</v>
      </c>
      <c r="F11" s="4">
        <v>17</v>
      </c>
      <c r="G11" s="4">
        <v>16</v>
      </c>
      <c r="H11" s="4">
        <v>15</v>
      </c>
      <c r="I11" s="4">
        <v>14</v>
      </c>
      <c r="J11" s="4">
        <v>13</v>
      </c>
      <c r="K11" s="4">
        <v>12</v>
      </c>
      <c r="L11" s="4">
        <v>11</v>
      </c>
      <c r="M11" s="4">
        <v>10</v>
      </c>
      <c r="N11" s="4">
        <v>9</v>
      </c>
      <c r="O11" s="4">
        <v>8</v>
      </c>
      <c r="P11" s="4">
        <v>7</v>
      </c>
      <c r="Q11" s="4">
        <v>6</v>
      </c>
      <c r="R11" s="4">
        <v>5</v>
      </c>
      <c r="S11" s="4">
        <v>4</v>
      </c>
    </row>
    <row r="17" spans="5:12" s="4" customFormat="1" x14ac:dyDescent="0.15">
      <c r="E17" s="4" t="s">
        <v>32</v>
      </c>
      <c r="F17" s="4">
        <v>0.5</v>
      </c>
      <c r="G17" s="4">
        <v>1</v>
      </c>
      <c r="H17" s="4">
        <v>2</v>
      </c>
      <c r="I17" s="4">
        <v>3</v>
      </c>
      <c r="J17" s="4">
        <v>4</v>
      </c>
      <c r="K17" s="4">
        <v>5</v>
      </c>
      <c r="L17" s="4">
        <v>6</v>
      </c>
    </row>
    <row r="18" spans="5:12" s="4" customFormat="1" x14ac:dyDescent="0.15">
      <c r="E18" s="4">
        <v>100</v>
      </c>
      <c r="F18" s="8">
        <f>TAN(F17*PI()/180)*E18</f>
        <v>0.87268677907587888</v>
      </c>
      <c r="G18" s="8">
        <f>TAN(G17*PI()/180)*E18</f>
        <v>1.7455064928217585</v>
      </c>
      <c r="H18" s="8">
        <f>TAN(H17*PI()/180)*E18</f>
        <v>3.492076949174773</v>
      </c>
      <c r="I18" s="8">
        <f>TAN(I17*PI()/180)*E18</f>
        <v>5.2407779283041194</v>
      </c>
      <c r="J18" s="8">
        <f>TAN(J17*PI()/180)*E18</f>
        <v>6.9926811943510412</v>
      </c>
      <c r="K18" s="8">
        <f>TAN(K17*PI()/180)*E18</f>
        <v>8.7488663525924011</v>
      </c>
      <c r="L18" s="9">
        <f>TAN(L17*PI()/180)*E18</f>
        <v>10.510423526567646</v>
      </c>
    </row>
    <row r="19" spans="5:12" s="4" customFormat="1" x14ac:dyDescent="0.15">
      <c r="E19" s="4">
        <v>110</v>
      </c>
      <c r="F19" s="8">
        <f>TAN(F17*PI()/180)*110</f>
        <v>0.95995545698346685</v>
      </c>
      <c r="G19" s="8">
        <f>TAN(G17*PI()/180)*110</f>
        <v>1.9200571421039343</v>
      </c>
      <c r="H19" s="8">
        <f>TAN(H17*PI()/180)*110</f>
        <v>3.8412846440922501</v>
      </c>
      <c r="I19" s="8">
        <f>TAN(I17*PI()/180)*110</f>
        <v>5.7648557211345315</v>
      </c>
      <c r="J19" s="8">
        <f>TAN(J17*PI()/180)*E19</f>
        <v>7.6919493137861457</v>
      </c>
      <c r="K19" s="10">
        <f>TAN(K17*PI()/180)*E19</f>
        <v>9.6237529878516401</v>
      </c>
      <c r="L19" s="10">
        <f>TAN(L17*PI()/180)*E19</f>
        <v>11.561465879224411</v>
      </c>
    </row>
    <row r="20" spans="5:12" s="4" customFormat="1" x14ac:dyDescent="0.15">
      <c r="E20" s="4">
        <v>120</v>
      </c>
      <c r="F20" s="8">
        <f t="shared" ref="F20:I20" si="0">TAN(F17*PI()/180)*120</f>
        <v>1.0472241348910547</v>
      </c>
      <c r="G20" s="8">
        <f t="shared" si="0"/>
        <v>2.0946077913861103</v>
      </c>
      <c r="H20" s="8">
        <f t="shared" si="0"/>
        <v>4.1904923390097277</v>
      </c>
      <c r="I20" s="8">
        <f t="shared" si="0"/>
        <v>6.2889335139649436</v>
      </c>
      <c r="J20" s="8">
        <f>TAN(J17*PI()/180)*E20</f>
        <v>8.3912174332212501</v>
      </c>
      <c r="K20" s="10">
        <f>TAN(K17*PI()/180)*120</f>
        <v>10.498639623110881</v>
      </c>
      <c r="L20" s="10">
        <f t="shared" ref="L20" si="1">TAN(L17*PI()/180)*120</f>
        <v>12.612508231881176</v>
      </c>
    </row>
    <row r="21" spans="5:12" s="4" customFormat="1" x14ac:dyDescent="0.15">
      <c r="E21" s="4">
        <v>130</v>
      </c>
      <c r="F21" s="8">
        <f t="shared" ref="F21:I21" si="2">TAN(F17*PI()/180)*130</f>
        <v>1.1344928127986427</v>
      </c>
      <c r="G21" s="8">
        <f t="shared" si="2"/>
        <v>2.2691584406682863</v>
      </c>
      <c r="H21" s="8">
        <f t="shared" si="2"/>
        <v>4.5397000339272049</v>
      </c>
      <c r="I21" s="8">
        <f t="shared" si="2"/>
        <v>6.8130113067953557</v>
      </c>
      <c r="J21" s="8">
        <f>TAN(J17*PI()/180)*E21</f>
        <v>9.0904855526563537</v>
      </c>
      <c r="K21" s="10">
        <f>TAN(K17*PI()/180)*130</f>
        <v>11.373526258370122</v>
      </c>
      <c r="L21" s="10">
        <f t="shared" ref="L21" si="3">TAN(L17*PI()/180)*130</f>
        <v>13.663550584537939</v>
      </c>
    </row>
    <row r="22" spans="5:12" s="4" customFormat="1" x14ac:dyDescent="0.15">
      <c r="E22" s="4">
        <v>140</v>
      </c>
      <c r="F22" s="8">
        <f t="shared" ref="F22:I22" si="4">TAN(F17*PI()/180)*140</f>
        <v>1.2217614907062304</v>
      </c>
      <c r="G22" s="8">
        <f t="shared" si="4"/>
        <v>2.4437090899504619</v>
      </c>
      <c r="H22" s="8">
        <f t="shared" si="4"/>
        <v>4.8889077288446821</v>
      </c>
      <c r="I22" s="8">
        <f t="shared" si="4"/>
        <v>7.3370890996257678</v>
      </c>
      <c r="J22" s="10">
        <f>TAN(J17*PI()/180)*E22</f>
        <v>9.7897536720914573</v>
      </c>
      <c r="K22" s="10">
        <f>TAN(K17*PI()/180)*140</f>
        <v>12.248412893629361</v>
      </c>
      <c r="L22" s="10">
        <f t="shared" ref="L22" si="5">TAN(L17*PI()/180)*140</f>
        <v>14.714592937194704</v>
      </c>
    </row>
    <row r="23" spans="5:12" s="11" customFormat="1" x14ac:dyDescent="0.15">
      <c r="E23" s="11">
        <v>150</v>
      </c>
      <c r="F23" s="12">
        <f t="shared" ref="F23:I23" si="6">TAN(F17*PI()/180)*150</f>
        <v>1.3090301686138184</v>
      </c>
      <c r="G23" s="12">
        <f t="shared" si="6"/>
        <v>2.6182597392326379</v>
      </c>
      <c r="H23" s="12">
        <f t="shared" si="6"/>
        <v>5.2381154237621592</v>
      </c>
      <c r="I23" s="12">
        <f t="shared" si="6"/>
        <v>7.8611668924561791</v>
      </c>
      <c r="J23" s="13">
        <f>TAN(J17*PI()/180)*E23</f>
        <v>10.489021791526563</v>
      </c>
      <c r="K23" s="13">
        <f>TAN(K17*PI()/180)*150</f>
        <v>13.123299528888602</v>
      </c>
      <c r="L23" s="13">
        <f t="shared" ref="L23" si="7">TAN(L17*PI()/180)*150</f>
        <v>15.765635289851469</v>
      </c>
    </row>
    <row r="24" spans="5:12" s="4" customFormat="1" x14ac:dyDescent="0.15">
      <c r="E24" s="4">
        <v>160</v>
      </c>
      <c r="F24" s="8">
        <f t="shared" ref="F24:I24" si="8">TAN(F17*PI()/180)*160</f>
        <v>1.3962988465214063</v>
      </c>
      <c r="G24" s="8">
        <f t="shared" si="8"/>
        <v>2.7928103885148134</v>
      </c>
      <c r="H24" s="8">
        <f t="shared" si="8"/>
        <v>5.5873231186796364</v>
      </c>
      <c r="I24" s="8">
        <f t="shared" si="8"/>
        <v>8.3852446852865921</v>
      </c>
      <c r="J24" s="10">
        <f>TAN(J17*PI()/180)*E24</f>
        <v>11.188289910961666</v>
      </c>
      <c r="K24" s="10">
        <f>TAN(K17*PI()/180)*160</f>
        <v>13.998186164147841</v>
      </c>
      <c r="L24" s="10">
        <f t="shared" ref="L24" si="9">TAN(L17*PI()/180)*160</f>
        <v>16.816677642508232</v>
      </c>
    </row>
    <row r="25" spans="5:12" s="4" customFormat="1" x14ac:dyDescent="0.15">
      <c r="E25" s="4">
        <v>170</v>
      </c>
      <c r="F25" s="8">
        <f t="shared" ref="F25:I25" si="10">TAN(F17*PI()/180)*170</f>
        <v>1.4835675244289941</v>
      </c>
      <c r="G25" s="8">
        <f t="shared" si="10"/>
        <v>2.9673610377969895</v>
      </c>
      <c r="H25" s="8">
        <f t="shared" si="10"/>
        <v>5.9365308135971144</v>
      </c>
      <c r="I25" s="8">
        <f t="shared" si="10"/>
        <v>8.9093224781170033</v>
      </c>
      <c r="J25" s="10">
        <f>TAN(J17*PI()/180)*E25</f>
        <v>11.88755803039677</v>
      </c>
      <c r="K25" s="10">
        <f>TAN(K17*PI()/180)*170</f>
        <v>14.873072799407081</v>
      </c>
      <c r="L25" s="10">
        <f t="shared" ref="L25" si="11">TAN(L17*PI()/180)*170</f>
        <v>17.867719995164997</v>
      </c>
    </row>
    <row r="26" spans="5:12" s="4" customFormat="1" x14ac:dyDescent="0.15">
      <c r="E26" s="4">
        <v>180</v>
      </c>
      <c r="F26" s="8">
        <f t="shared" ref="F26:I26" si="12">TAN(F17*PI()/180)*180</f>
        <v>1.5708362023365821</v>
      </c>
      <c r="G26" s="8">
        <f t="shared" si="12"/>
        <v>3.1419116870791655</v>
      </c>
      <c r="H26" s="8">
        <f t="shared" si="12"/>
        <v>6.2857385085145916</v>
      </c>
      <c r="I26" s="8">
        <f t="shared" si="12"/>
        <v>9.4334002709474145</v>
      </c>
      <c r="J26" s="10">
        <f>TAN(J17*PI()/180)*E26</f>
        <v>12.586826149831875</v>
      </c>
      <c r="K26" s="10">
        <f>TAN(K17*PI()/180)*180</f>
        <v>15.747959434666321</v>
      </c>
      <c r="L26" s="10">
        <f t="shared" ref="L26" si="13">TAN(L17*PI()/180)*180</f>
        <v>18.918762347821762</v>
      </c>
    </row>
    <row r="27" spans="5:12" s="4" customFormat="1" x14ac:dyDescent="0.15">
      <c r="E27" s="4">
        <v>190</v>
      </c>
      <c r="F27" s="8">
        <f t="shared" ref="F27:I27" si="14">TAN(F17*PI()/180)*190</f>
        <v>1.65810488024417</v>
      </c>
      <c r="G27" s="8">
        <f t="shared" si="14"/>
        <v>3.316462336361341</v>
      </c>
      <c r="H27" s="8">
        <f t="shared" si="14"/>
        <v>6.6349462034320688</v>
      </c>
      <c r="I27" s="10">
        <f t="shared" si="14"/>
        <v>9.9574780637778275</v>
      </c>
      <c r="J27" s="10">
        <f>TAN(J17*PI()/180)*E27</f>
        <v>13.286094269266979</v>
      </c>
      <c r="K27" s="10">
        <f>TAN(K17*PI()/180)*190</f>
        <v>16.622846069925561</v>
      </c>
      <c r="L27" s="10">
        <f t="shared" ref="L27" si="15">TAN(L17*PI()/180)*190</f>
        <v>19.969804700478527</v>
      </c>
    </row>
    <row r="28" spans="5:12" s="14" customFormat="1" x14ac:dyDescent="0.15">
      <c r="E28" s="14">
        <v>200</v>
      </c>
      <c r="F28" s="15">
        <f t="shared" ref="F28:I28" si="16">TAN(F17*PI()/180)*200</f>
        <v>1.7453735581517578</v>
      </c>
      <c r="G28" s="15">
        <f t="shared" si="16"/>
        <v>3.491012985643517</v>
      </c>
      <c r="H28" s="15">
        <f t="shared" si="16"/>
        <v>6.9841538983495459</v>
      </c>
      <c r="I28" s="16">
        <f t="shared" si="16"/>
        <v>10.481555856608239</v>
      </c>
      <c r="J28" s="16">
        <f>TAN(J17*PI()/180)*E28</f>
        <v>13.985362388702082</v>
      </c>
      <c r="K28" s="16">
        <f>TAN(K17*PI()/180)*200</f>
        <v>17.497732705184802</v>
      </c>
      <c r="L28" s="16">
        <f t="shared" ref="L28" si="17">TAN(L17*PI()/180)*200</f>
        <v>21.020847053135292</v>
      </c>
    </row>
    <row r="29" spans="5:12" s="4" customFormat="1" x14ac:dyDescent="0.15">
      <c r="E29" s="4">
        <v>210</v>
      </c>
      <c r="F29" s="8">
        <f t="shared" ref="F29:I29" si="18">TAN(F17*PI()/180)*210</f>
        <v>1.8326422360593457</v>
      </c>
      <c r="G29" s="8">
        <f t="shared" si="18"/>
        <v>3.665563634925693</v>
      </c>
      <c r="H29" s="8">
        <f t="shared" si="18"/>
        <v>7.3333615932670231</v>
      </c>
      <c r="I29" s="10">
        <f t="shared" si="18"/>
        <v>11.005633649438652</v>
      </c>
      <c r="J29" s="10">
        <f>TAN(J17*PI()/180)*E29</f>
        <v>14.684630508137188</v>
      </c>
      <c r="K29" s="10">
        <f>TAN(K17*PI()/180)*210</f>
        <v>18.372619340444043</v>
      </c>
      <c r="L29" s="10">
        <f t="shared" ref="L29" si="19">TAN(L17*PI()/180)*210</f>
        <v>22.071889405792056</v>
      </c>
    </row>
    <row r="30" spans="5:12" s="4" customFormat="1" x14ac:dyDescent="0.15">
      <c r="E30" s="4">
        <v>220</v>
      </c>
      <c r="F30" s="8">
        <f t="shared" ref="F30:I30" si="20">TAN(F17*PI()/180)*220</f>
        <v>1.9199109139669337</v>
      </c>
      <c r="G30" s="8">
        <f t="shared" si="20"/>
        <v>3.8401142842078686</v>
      </c>
      <c r="H30" s="8">
        <f t="shared" si="20"/>
        <v>7.6825692881845002</v>
      </c>
      <c r="I30" s="10">
        <f t="shared" si="20"/>
        <v>11.529711442269063</v>
      </c>
      <c r="J30" s="10">
        <f>TAN(J17*PI()/180)*E30</f>
        <v>15.383898627572291</v>
      </c>
      <c r="K30" s="10">
        <f>TAN(K17*PI()/180)*220</f>
        <v>19.24750597570328</v>
      </c>
      <c r="L30" s="10">
        <f t="shared" ref="L30" si="21">TAN(L17*PI()/180)*220</f>
        <v>23.122931758448821</v>
      </c>
    </row>
    <row r="31" spans="5:12" s="4" customFormat="1" x14ac:dyDescent="0.15">
      <c r="E31" s="4">
        <v>230</v>
      </c>
      <c r="F31" s="8">
        <f t="shared" ref="F31:I31" si="22">TAN(F17*PI()/180)*230</f>
        <v>2.0071795918745217</v>
      </c>
      <c r="G31" s="8">
        <f t="shared" si="22"/>
        <v>4.0146649334900451</v>
      </c>
      <c r="H31" s="8">
        <f t="shared" si="22"/>
        <v>8.0317769831019774</v>
      </c>
      <c r="I31" s="10">
        <f t="shared" si="22"/>
        <v>12.053789235099476</v>
      </c>
      <c r="J31" s="10">
        <f>TAN(J17*PI()/180)*E31</f>
        <v>16.083166747007397</v>
      </c>
      <c r="K31" s="10">
        <f>TAN(K17*PI()/180)*230</f>
        <v>20.122392610962521</v>
      </c>
      <c r="L31" s="10">
        <f t="shared" ref="L31" si="23">TAN(L17*PI()/180)*230</f>
        <v>24.173974111105586</v>
      </c>
    </row>
    <row r="32" spans="5:12" s="4" customFormat="1" x14ac:dyDescent="0.15">
      <c r="E32" s="4">
        <v>240</v>
      </c>
      <c r="F32" s="8">
        <f t="shared" ref="F32:I32" si="24">TAN(F17*PI()/180)*240</f>
        <v>2.0944482697821094</v>
      </c>
      <c r="G32" s="8">
        <f t="shared" si="24"/>
        <v>4.1892155827722206</v>
      </c>
      <c r="H32" s="8">
        <f t="shared" si="24"/>
        <v>8.3809846780194555</v>
      </c>
      <c r="I32" s="10">
        <f t="shared" si="24"/>
        <v>12.577867027929887</v>
      </c>
      <c r="J32" s="10">
        <f>TAN(J17*PI()/180)*E32</f>
        <v>16.7824348664425</v>
      </c>
      <c r="K32" s="10">
        <f>TAN(K17*PI()/180)*240</f>
        <v>20.997279246221762</v>
      </c>
      <c r="L32" s="10">
        <f t="shared" ref="L32" si="25">TAN(L17*PI()/180)*240</f>
        <v>25.225016463762351</v>
      </c>
    </row>
    <row r="33" spans="5:12" s="4" customFormat="1" x14ac:dyDescent="0.15">
      <c r="E33" s="4">
        <v>250</v>
      </c>
      <c r="F33" s="8">
        <f t="shared" ref="F33:I33" si="26">TAN(F17*PI()/180)*250</f>
        <v>2.1817169476896972</v>
      </c>
      <c r="G33" s="8">
        <f t="shared" si="26"/>
        <v>4.3637662320543962</v>
      </c>
      <c r="H33" s="8">
        <f t="shared" si="26"/>
        <v>8.7301923729369317</v>
      </c>
      <c r="I33" s="10">
        <f t="shared" si="26"/>
        <v>13.101944820760298</v>
      </c>
      <c r="J33" s="10">
        <f>TAN(J17*PI()/180)*E33</f>
        <v>17.481702985877604</v>
      </c>
      <c r="K33" s="10">
        <f>TAN(K17*PI()/180)*250</f>
        <v>21.872165881481003</v>
      </c>
      <c r="L33" s="10">
        <f t="shared" ref="L33" si="27">TAN(L17*PI()/180)*250</f>
        <v>26.276058816419113</v>
      </c>
    </row>
  </sheetData>
  <mergeCells count="4">
    <mergeCell ref="A1:C1"/>
    <mergeCell ref="A2:A6"/>
    <mergeCell ref="B2:B8"/>
    <mergeCell ref="C2:C11"/>
  </mergeCells>
  <phoneticPr fontId="1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weiqingfeng</dc:creator>
  <cp:lastModifiedBy>weiqingfeng</cp:lastModifiedBy>
  <dcterms:created xsi:type="dcterms:W3CDTF">2016-06-07T08:10:15Z</dcterms:created>
  <dcterms:modified xsi:type="dcterms:W3CDTF">2016-07-11T03:58:00Z</dcterms:modified>
</cp:coreProperties>
</file>